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Budget Variance Report" sheetId="1" r:id="rId3"/>
    <sheet state="visible" name="Labor and Materials Variance" sheetId="2" r:id="rId4"/>
    <sheet state="visible" name="Sheet3" sheetId="3" r:id="rId5"/>
  </sheets>
  <definedNames/>
  <calcPr/>
</workbook>
</file>

<file path=xl/sharedStrings.xml><?xml version="1.0" encoding="utf-8"?>
<sst xmlns="http://schemas.openxmlformats.org/spreadsheetml/2006/main" count="36" uniqueCount="29">
  <si>
    <t>Labor variance</t>
  </si>
  <si>
    <t>Refer to video provided in YouTube on this spreadsheet.</t>
  </si>
  <si>
    <t>Revise this template after the revisions required in your budgets.</t>
  </si>
  <si>
    <t>actual cost</t>
  </si>
  <si>
    <t>actual quantity</t>
  </si>
  <si>
    <t>standard cost</t>
  </si>
  <si>
    <t>standard quantity</t>
  </si>
  <si>
    <t>labour variance is unfavourable</t>
  </si>
  <si>
    <t>Materials variance</t>
  </si>
  <si>
    <t xml:space="preserve"> </t>
  </si>
  <si>
    <t>Material variance is favourable</t>
  </si>
  <si>
    <t>Peyton Approved</t>
  </si>
  <si>
    <t>Budget Variance Report</t>
  </si>
  <si>
    <t>For the Year Ended …</t>
  </si>
  <si>
    <t>Actual Results</t>
  </si>
  <si>
    <t>Static Budget</t>
  </si>
  <si>
    <t>Variance</t>
  </si>
  <si>
    <t>Favorable/ Unfavorable</t>
  </si>
  <si>
    <t>Direct materials variances</t>
  </si>
  <si>
    <t>Favourable</t>
  </si>
  <si>
    <t xml:space="preserve">   Cost/price variance</t>
  </si>
  <si>
    <t xml:space="preserve">   Efficiency variance</t>
  </si>
  <si>
    <t>unfavourable</t>
  </si>
  <si>
    <t xml:space="preserve">        Total direct materials variance</t>
  </si>
  <si>
    <t>favourable</t>
  </si>
  <si>
    <t>Direct labor variances</t>
  </si>
  <si>
    <t xml:space="preserve">    Cost /price variance</t>
  </si>
  <si>
    <t xml:space="preserve">    Efficiency variance</t>
  </si>
  <si>
    <t xml:space="preserve">        Total direct labor variance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</si>
</sst>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&quot;$&quot;* #,##0.00_);_(&quot;$&quot;* \(#,##0.00\);_(&quot;$&quot;* &quot;-&quot;??_);_(@_)"/>
    <numFmt numFmtId="165" formatCode="_(* #,##0_);_(* \(#,##0\);_(* &quot;-&quot;??_);_(@_)"/>
  </numFmts>
  <fonts count="8">
    <font>
      <sz val="11.0"/>
      <color rgb="FF000000"/>
      <name val="Calibri"/>
    </font>
    <font>
      <b/>
      <sz val="12.0"/>
      <color rgb="FF000000"/>
      <name val="Arial"/>
    </font>
    <font>
      <b/>
      <sz val="12.0"/>
      <color rgb="FFFF0000"/>
      <name val="Arial"/>
    </font>
    <font>
      <sz val="12.0"/>
      <color rgb="FF000000"/>
      <name val="Arial"/>
    </font>
    <font/>
    <font>
      <b/>
      <sz val="11.0"/>
      <color rgb="FF000000"/>
      <name val="Arial"/>
    </font>
    <font>
      <sz val="11.0"/>
      <color rgb="FF000000"/>
      <name val="Arial"/>
    </font>
    <font>
      <u/>
      <sz val="11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E5B8B7"/>
        <bgColor rgb="FFE5B8B7"/>
      </patternFill>
    </fill>
    <fill>
      <patternFill patternType="solid">
        <fgColor rgb="FFB8CCE4"/>
        <bgColor rgb="FFB8CCE4"/>
      </patternFill>
    </fill>
    <fill>
      <patternFill patternType="solid">
        <fgColor rgb="FFD8D8D8"/>
        <bgColor rgb="FFD8D8D8"/>
      </patternFill>
    </fill>
  </fills>
  <borders count="19">
    <border/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1" fillId="2" fontId="1" numFmtId="0" xfId="0" applyBorder="1" applyFont="1"/>
    <xf borderId="1" fillId="2" fontId="0" numFmtId="0" xfId="0" applyBorder="1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shrinkToFit="0" wrapText="1"/>
    </xf>
    <xf borderId="0" fillId="0" fontId="3" numFmtId="0" xfId="0" applyFont="1"/>
    <xf borderId="1" fillId="0" fontId="1" numFmtId="164" xfId="0" applyBorder="1" applyFont="1" applyNumberFormat="1"/>
    <xf borderId="1" fillId="0" fontId="1" numFmtId="165" xfId="0" applyBorder="1" applyFont="1" applyNumberFormat="1"/>
    <xf borderId="1" fillId="2" fontId="1" numFmtId="165" xfId="0" applyBorder="1" applyFont="1" applyNumberFormat="1"/>
    <xf borderId="0" fillId="0" fontId="1" numFmtId="165" xfId="0" applyFont="1" applyNumberFormat="1"/>
    <xf borderId="1" fillId="3" fontId="1" numFmtId="165" xfId="0" applyBorder="1" applyFill="1" applyFont="1" applyNumberFormat="1"/>
    <xf borderId="1" fillId="4" fontId="1" numFmtId="165" xfId="0" applyBorder="1" applyFill="1" applyFont="1" applyNumberFormat="1"/>
    <xf borderId="1" fillId="3" fontId="1" numFmtId="165" xfId="0" applyAlignment="1" applyBorder="1" applyFont="1" applyNumberFormat="1">
      <alignment horizontal="center"/>
    </xf>
    <xf borderId="1" fillId="2" fontId="1" numFmtId="165" xfId="0" applyAlignment="1" applyBorder="1" applyFont="1" applyNumberFormat="1">
      <alignment horizontal="center"/>
    </xf>
    <xf borderId="1" fillId="0" fontId="1" numFmtId="0" xfId="0" applyBorder="1" applyFont="1"/>
    <xf borderId="1" fillId="3" fontId="1" numFmtId="0" xfId="0" applyAlignment="1" applyBorder="1" applyFont="1">
      <alignment horizontal="center" shrinkToFit="0" wrapText="1"/>
    </xf>
    <xf borderId="1" fillId="4" fontId="1" numFmtId="0" xfId="0" applyAlignment="1" applyBorder="1" applyFont="1">
      <alignment horizontal="center" shrinkToFit="0" wrapText="1"/>
    </xf>
    <xf borderId="0" fillId="0" fontId="3" numFmtId="165" xfId="0" applyFont="1" applyNumberFormat="1"/>
    <xf borderId="1" fillId="3" fontId="1" numFmtId="0" xfId="0" applyAlignment="1" applyBorder="1" applyFont="1">
      <alignment horizontal="center"/>
    </xf>
    <xf borderId="1" fillId="4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/>
    </xf>
    <xf borderId="3" fillId="0" fontId="4" numFmtId="0" xfId="0" applyBorder="1" applyFont="1"/>
    <xf borderId="4" fillId="0" fontId="4" numFmtId="0" xfId="0" applyBorder="1" applyFont="1"/>
    <xf borderId="5" fillId="0" fontId="1" numFmtId="0" xfId="0" applyAlignment="1" applyBorder="1" applyFont="1">
      <alignment horizontal="center"/>
    </xf>
    <xf borderId="6" fillId="0" fontId="4" numFmtId="0" xfId="0" applyBorder="1" applyFont="1"/>
    <xf borderId="7" fillId="0" fontId="1" numFmtId="0" xfId="0" applyAlignment="1" applyBorder="1" applyFont="1">
      <alignment horizontal="center"/>
    </xf>
    <xf borderId="8" fillId="0" fontId="4" numFmtId="0" xfId="0" applyBorder="1" applyFont="1"/>
    <xf borderId="9" fillId="0" fontId="4" numFmtId="0" xfId="0" applyBorder="1" applyFont="1"/>
    <xf borderId="10" fillId="5" fontId="0" numFmtId="0" xfId="0" applyBorder="1" applyFill="1" applyFont="1"/>
    <xf borderId="11" fillId="5" fontId="0" numFmtId="0" xfId="0" applyBorder="1" applyFont="1"/>
    <xf borderId="12" fillId="5" fontId="0" numFmtId="0" xfId="0" applyBorder="1" applyFont="1"/>
    <xf borderId="13" fillId="5" fontId="0" numFmtId="0" xfId="0" applyBorder="1" applyFont="1"/>
    <xf borderId="14" fillId="5" fontId="0" numFmtId="0" xfId="0" applyBorder="1" applyFont="1"/>
    <xf borderId="15" fillId="5" fontId="0" numFmtId="0" xfId="0" applyBorder="1" applyFont="1"/>
    <xf borderId="16" fillId="0" fontId="0" numFmtId="0" xfId="0" applyBorder="1" applyFont="1"/>
    <xf borderId="17" fillId="0" fontId="5" numFmtId="0" xfId="0" applyAlignment="1" applyBorder="1" applyFont="1">
      <alignment horizontal="center" shrinkToFit="0" wrapText="1"/>
    </xf>
    <xf borderId="18" fillId="0" fontId="5" numFmtId="0" xfId="0" applyAlignment="1" applyBorder="1" applyFont="1">
      <alignment horizontal="center" shrinkToFit="0" wrapText="1"/>
    </xf>
    <xf borderId="0" fillId="0" fontId="0" numFmtId="0" xfId="0" applyAlignment="1" applyFont="1">
      <alignment horizontal="center" shrinkToFit="0" wrapText="1"/>
    </xf>
    <xf borderId="16" fillId="0" fontId="6" numFmtId="0" xfId="0" applyBorder="1" applyFont="1"/>
    <xf borderId="17" fillId="0" fontId="6" numFmtId="165" xfId="0" applyBorder="1" applyFont="1" applyNumberFormat="1"/>
    <xf borderId="18" fillId="0" fontId="6" numFmtId="165" xfId="0" applyBorder="1" applyFont="1" applyNumberFormat="1"/>
    <xf borderId="2" fillId="0" fontId="5" numFmtId="0" xfId="0" applyBorder="1" applyFont="1"/>
    <xf borderId="11" fillId="5" fontId="6" numFmtId="164" xfId="0" applyBorder="1" applyFont="1" applyNumberFormat="1"/>
    <xf borderId="11" fillId="5" fontId="6" numFmtId="165" xfId="0" applyBorder="1" applyFont="1" applyNumberFormat="1"/>
    <xf borderId="12" fillId="5" fontId="6" numFmtId="165" xfId="0" applyBorder="1" applyFont="1" applyNumberFormat="1"/>
    <xf borderId="5" fillId="0" fontId="5" numFmtId="0" xfId="0" applyBorder="1" applyFont="1"/>
    <xf borderId="1" fillId="5" fontId="6" numFmtId="165" xfId="0" applyBorder="1" applyFont="1" applyNumberFormat="1"/>
    <xf borderId="6" fillId="0" fontId="6" numFmtId="165" xfId="0" applyBorder="1" applyFont="1" applyNumberFormat="1"/>
    <xf borderId="0" fillId="0" fontId="6" numFmtId="165" xfId="0" applyFont="1" applyNumberFormat="1"/>
    <xf borderId="0" fillId="0" fontId="7" numFmtId="165" xfId="0" applyFont="1" applyNumberFormat="1"/>
    <xf borderId="7" fillId="0" fontId="5" numFmtId="0" xfId="0" applyBorder="1" applyFont="1"/>
    <xf borderId="8" fillId="0" fontId="6" numFmtId="165" xfId="0" applyBorder="1" applyFont="1" applyNumberFormat="1"/>
    <xf borderId="9" fillId="0" fontId="6" numFmtId="165" xfId="0" applyBorder="1" applyFont="1" applyNumberForma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twoCellAnchor>
    <xdr:from>
      <xdr:col>3</xdr:col>
      <xdr:colOff>0</xdr:colOff>
      <xdr:row>16</xdr:row>
      <xdr:rowOff>0</xdr:rowOff>
    </xdr:from>
    <xdr:to>
      <xdr:col>3</xdr:col>
      <xdr:colOff>295275</xdr:colOff>
      <xdr:row>17</xdr:row>
      <xdr:rowOff>95250</xdr:rowOff>
    </xdr:to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295275" cy="2857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771525</xdr:colOff>
      <xdr:row>14</xdr:row>
      <xdr:rowOff>0</xdr:rowOff>
    </xdr:from>
    <xdr:to>
      <xdr:col>4</xdr:col>
      <xdr:colOff>285750</xdr:colOff>
      <xdr:row>15</xdr:row>
      <xdr:rowOff>95250</xdr:rowOff>
    </xdr:to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295275" cy="285750"/>
        </a:xfrm>
        <a:prstGeom prst="rect">
          <a:avLst/>
        </a:prstGeom>
        <a:noFill/>
      </xdr:spPr>
    </xdr:pic>
    <xdr:clientData fLocksWithSheet="0"/>
  </xdr:twoCellAnchor>
  <xdr:twoCellAnchor>
    <xdr:from>
      <xdr:col>5</xdr:col>
      <xdr:colOff>190500</xdr:colOff>
      <xdr:row>13</xdr:row>
      <xdr:rowOff>333375</xdr:rowOff>
    </xdr:from>
    <xdr:to>
      <xdr:col>5</xdr:col>
      <xdr:colOff>485775</xdr:colOff>
      <xdr:row>15</xdr:row>
      <xdr:rowOff>28575</xdr:rowOff>
    </xdr:to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295275" cy="76200"/>
        </a:xfrm>
        <a:prstGeom prst="rect">
          <a:avLst/>
        </a:prstGeom>
        <a:noFill/>
      </xdr:spPr>
    </xdr:pic>
    <xdr:clientData fLocksWithSheet="0"/>
  </xdr:twoCellAnchor>
  <xdr:twoCellAnchor>
    <xdr:from>
      <xdr:col>5</xdr:col>
      <xdr:colOff>0</xdr:colOff>
      <xdr:row>9</xdr:row>
      <xdr:rowOff>0</xdr:rowOff>
    </xdr:from>
    <xdr:to>
      <xdr:col>5</xdr:col>
      <xdr:colOff>295275</xdr:colOff>
      <xdr:row>10</xdr:row>
      <xdr:rowOff>95250</xdr:rowOff>
    </xdr:to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295275" cy="285750"/>
        </a:xfrm>
        <a:prstGeom prst="rect">
          <a:avLst/>
        </a:prstGeom>
        <a:noFill/>
      </xdr:spPr>
    </xdr:pic>
    <xdr:clientData fLocksWithSheet="0"/>
  </xdr:twoCellAnchor>
  <xdr:twoCellAnchor>
    <xdr:from>
      <xdr:col>7</xdr:col>
      <xdr:colOff>0</xdr:colOff>
      <xdr:row>7</xdr:row>
      <xdr:rowOff>0</xdr:rowOff>
    </xdr:from>
    <xdr:to>
      <xdr:col>7</xdr:col>
      <xdr:colOff>295275</xdr:colOff>
      <xdr:row>8</xdr:row>
      <xdr:rowOff>95250</xdr:rowOff>
    </xdr:to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295275" cy="285750"/>
        </a:xfrm>
        <a:prstGeom prst="rect">
          <a:avLst/>
        </a:prstGeom>
        <a:noFill/>
      </xdr:spPr>
    </xdr:pic>
    <xdr:clientData fLocksWithSheet="0"/>
  </xdr:twoCellAnchor>
  <xdr:twoCellAnchor>
    <xdr:from>
      <xdr:col>9</xdr:col>
      <xdr:colOff>0</xdr:colOff>
      <xdr:row>4</xdr:row>
      <xdr:rowOff>0</xdr:rowOff>
    </xdr:from>
    <xdr:to>
      <xdr:col>9</xdr:col>
      <xdr:colOff>295275</xdr:colOff>
      <xdr:row>5</xdr:row>
      <xdr:rowOff>95250</xdr:rowOff>
    </xdr:to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295275" cy="285750"/>
        </a:xfrm>
        <a:prstGeom prst="rect">
          <a:avLst/>
        </a:prstGeom>
        <a:noFill/>
      </xdr:spPr>
    </xdr:pic>
    <xdr:clientData fLocksWithSheet="0"/>
  </xdr:twoCellAnchor>
  <xdr:twoCellAnchor>
    <xdr:from>
      <xdr:col>9</xdr:col>
      <xdr:colOff>0</xdr:colOff>
      <xdr:row>14</xdr:row>
      <xdr:rowOff>0</xdr:rowOff>
    </xdr:from>
    <xdr:to>
      <xdr:col>9</xdr:col>
      <xdr:colOff>295275</xdr:colOff>
      <xdr:row>15</xdr:row>
      <xdr:rowOff>95250</xdr:rowOff>
    </xdr:to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295275" cy="285750"/>
        </a:xfrm>
        <a:prstGeom prst="rect">
          <a:avLst/>
        </a:prstGeom>
        <a:noFill/>
      </xdr:spPr>
    </xdr:pic>
    <xdr:clientData fLocksWithSheet="0"/>
  </xdr:twoCellAnchor>
  <xdr:twoCellAnchor>
    <xdr:from>
      <xdr:col>7</xdr:col>
      <xdr:colOff>0</xdr:colOff>
      <xdr:row>16</xdr:row>
      <xdr:rowOff>0</xdr:rowOff>
    </xdr:from>
    <xdr:to>
      <xdr:col>7</xdr:col>
      <xdr:colOff>295275</xdr:colOff>
      <xdr:row>17</xdr:row>
      <xdr:rowOff>95250</xdr:rowOff>
    </xdr:to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295275" cy="285750"/>
        </a:xfrm>
        <a:prstGeom prst="rect">
          <a:avLst/>
        </a:prstGeom>
        <a:noFill/>
      </xdr:spPr>
    </xdr:pic>
    <xdr:clientData fLocksWithSheet="0"/>
  </xdr:twoCellAnchor>
  <xdr:twoCellAnchor>
    <xdr:from>
      <xdr:col>7</xdr:col>
      <xdr:colOff>352425</xdr:colOff>
      <xdr:row>13</xdr:row>
      <xdr:rowOff>352425</xdr:rowOff>
    </xdr:from>
    <xdr:to>
      <xdr:col>7</xdr:col>
      <xdr:colOff>647700</xdr:colOff>
      <xdr:row>15</xdr:row>
      <xdr:rowOff>47625</xdr:rowOff>
    </xdr:to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295275" cy="76200"/>
        </a:xfrm>
        <a:prstGeom prst="rect">
          <a:avLst/>
        </a:prstGeom>
        <a:noFill/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1" width="8.71"/>
    <col customWidth="1" min="2" max="2" width="37.43"/>
    <col customWidth="1" min="3" max="3" width="13.71"/>
    <col customWidth="1" min="4" max="4" width="12.29"/>
    <col customWidth="1" min="5" max="5" width="10.29"/>
    <col customWidth="1" min="6" max="6" width="17.29"/>
    <col customWidth="1" min="7" max="26" width="8.71"/>
  </cols>
  <sheetData>
    <row r="2">
      <c r="B2" s="22" t="s">
        <v>11</v>
      </c>
      <c r="C2" s="23"/>
      <c r="D2" s="23"/>
      <c r="E2" s="23"/>
      <c r="F2" s="24"/>
    </row>
    <row r="3">
      <c r="B3" s="25" t="s">
        <v>12</v>
      </c>
      <c r="F3" s="26"/>
    </row>
    <row r="4">
      <c r="B4" s="27" t="s">
        <v>13</v>
      </c>
      <c r="C4" s="28"/>
      <c r="D4" s="28"/>
      <c r="E4" s="28"/>
      <c r="F4" s="29"/>
    </row>
    <row r="5">
      <c r="B5" s="30"/>
      <c r="C5" s="31"/>
      <c r="D5" s="31"/>
      <c r="E5" s="31"/>
      <c r="F5" s="32"/>
    </row>
    <row r="6">
      <c r="B6" s="33"/>
      <c r="C6" s="34"/>
      <c r="D6" s="34"/>
      <c r="E6" s="34"/>
      <c r="F6" s="35"/>
    </row>
    <row r="7" ht="26.25">
      <c r="B7" s="36"/>
      <c r="C7" s="37" t="s">
        <v>14</v>
      </c>
      <c r="D7" s="38" t="s">
        <v>15</v>
      </c>
      <c r="E7" s="38" t="s">
        <v>16</v>
      </c>
      <c r="F7" s="38" t="s">
        <v>17</v>
      </c>
      <c r="G7" s="39"/>
    </row>
    <row r="8">
      <c r="B8" s="40"/>
      <c r="C8" s="41"/>
      <c r="D8" s="41"/>
      <c r="E8" s="41"/>
      <c r="F8" s="42"/>
    </row>
    <row r="9">
      <c r="B9" s="43" t="s">
        <v>18</v>
      </c>
      <c r="C9" s="44">
        <v>240250.0</v>
      </c>
      <c r="D9" s="45">
        <v>453724.0</v>
      </c>
      <c r="E9" s="45">
        <f t="shared" ref="E9:E11" si="1">D9-C9</f>
        <v>213474</v>
      </c>
      <c r="F9" s="46" t="s">
        <v>19</v>
      </c>
    </row>
    <row r="10">
      <c r="B10" s="47" t="s">
        <v>20</v>
      </c>
      <c r="C10" s="9">
        <v>480500.0</v>
      </c>
      <c r="D10" s="48">
        <v>480500.0</v>
      </c>
      <c r="E10" s="45">
        <f t="shared" si="1"/>
        <v>0</v>
      </c>
      <c r="F10" s="49"/>
    </row>
    <row r="11">
      <c r="B11" s="47" t="s">
        <v>21</v>
      </c>
      <c r="C11" s="48">
        <f>62000*7.75</f>
        <v>480500</v>
      </c>
      <c r="D11" s="48">
        <f>58545*7.75</f>
        <v>453723.75</v>
      </c>
      <c r="E11" s="50">
        <f t="shared" si="1"/>
        <v>-26776.25</v>
      </c>
      <c r="F11" s="49" t="s">
        <v>22</v>
      </c>
    </row>
    <row r="12">
      <c r="B12" s="47" t="s">
        <v>23</v>
      </c>
      <c r="C12" s="50"/>
      <c r="D12" s="50"/>
      <c r="E12" s="51">
        <f>SUM(E9:E11)</f>
        <v>186697.75</v>
      </c>
      <c r="F12" s="49" t="s">
        <v>24</v>
      </c>
    </row>
    <row r="13">
      <c r="B13" s="47"/>
      <c r="C13" s="50"/>
      <c r="D13" s="50"/>
      <c r="E13" s="50"/>
      <c r="F13" s="49"/>
    </row>
    <row r="14">
      <c r="B14" s="47" t="s">
        <v>25</v>
      </c>
      <c r="C14" s="44">
        <v>528000.0</v>
      </c>
      <c r="D14" s="45">
        <v>170768.0</v>
      </c>
      <c r="E14" s="45">
        <f>C14-D14</f>
        <v>357232</v>
      </c>
      <c r="F14" s="46" t="s">
        <v>22</v>
      </c>
    </row>
    <row r="15">
      <c r="B15" s="47" t="s">
        <v>26</v>
      </c>
      <c r="C15" s="44">
        <v>495000.0</v>
      </c>
      <c r="D15" s="45">
        <v>528000.0</v>
      </c>
      <c r="E15" s="45">
        <f>D15-C15</f>
        <v>33000</v>
      </c>
      <c r="F15" s="49" t="s">
        <v>24</v>
      </c>
    </row>
    <row r="16">
      <c r="B16" s="47" t="s">
        <v>27</v>
      </c>
      <c r="C16" s="48">
        <v>528000.0</v>
      </c>
      <c r="D16" s="48">
        <f>16*10673</f>
        <v>170768</v>
      </c>
      <c r="E16" s="50">
        <f>C16-D16</f>
        <v>357232</v>
      </c>
      <c r="F16" s="49" t="s">
        <v>22</v>
      </c>
    </row>
    <row r="17">
      <c r="B17" s="52" t="s">
        <v>28</v>
      </c>
      <c r="C17" s="53"/>
      <c r="D17" s="53"/>
      <c r="E17" s="53"/>
      <c r="F17" s="54">
        <f>E15-E16-E14</f>
        <v>-681464</v>
      </c>
    </row>
    <row r="18">
      <c r="B18" s="55"/>
      <c r="C18" s="50"/>
      <c r="D18" s="50"/>
      <c r="E18" s="50"/>
      <c r="F18" s="54"/>
    </row>
    <row r="19">
      <c r="B19" s="55"/>
      <c r="C19" s="50"/>
      <c r="D19" s="50"/>
      <c r="E19" s="50"/>
      <c r="F19" s="50"/>
    </row>
    <row r="20">
      <c r="B20" s="55"/>
      <c r="C20" s="50"/>
      <c r="D20" s="50"/>
      <c r="E20" s="50"/>
      <c r="F20" s="50"/>
    </row>
    <row r="21">
      <c r="B21" s="55"/>
      <c r="C21" s="50"/>
      <c r="D21" s="50"/>
      <c r="E21" s="50"/>
      <c r="F21" s="50"/>
    </row>
    <row r="22">
      <c r="B22" s="55"/>
      <c r="C22" s="50"/>
      <c r="D22" s="50"/>
      <c r="E22" s="50"/>
      <c r="F22" s="50"/>
    </row>
    <row r="23">
      <c r="B23" s="55"/>
      <c r="C23" s="50"/>
      <c r="D23" s="50"/>
      <c r="E23" s="50"/>
      <c r="F23" s="50"/>
    </row>
    <row r="24">
      <c r="C24" s="50"/>
      <c r="D24" s="50"/>
      <c r="E24" s="50"/>
      <c r="F24" s="50"/>
    </row>
    <row r="25">
      <c r="C25" s="50"/>
      <c r="D25" s="50"/>
      <c r="E25" s="50"/>
      <c r="F25" s="50"/>
    </row>
  </sheetData>
  <mergeCells count="3">
    <mergeCell ref="B2:F2"/>
    <mergeCell ref="B3:F3"/>
    <mergeCell ref="B4:F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2" width="8.71"/>
    <col customWidth="1" min="3" max="3" width="14.29"/>
    <col customWidth="1" min="4" max="4" width="11.71"/>
    <col customWidth="1" min="5" max="5" width="12.71"/>
    <col customWidth="1" min="6" max="6" width="15.86"/>
    <col customWidth="1" min="7" max="7" width="13.29"/>
    <col customWidth="1" min="8" max="8" width="11.71"/>
    <col customWidth="1" min="9" max="9" width="12.14"/>
    <col customWidth="1" min="10" max="26" width="8.71"/>
  </cols>
  <sheetData>
    <row r="2">
      <c r="B2" s="1" t="s">
        <v>0</v>
      </c>
      <c r="C2" s="1"/>
      <c r="D2" s="1"/>
      <c r="E2" s="1"/>
      <c r="F2" s="1"/>
      <c r="G2" s="2" t="s">
        <v>1</v>
      </c>
      <c r="H2" s="3"/>
      <c r="I2" s="3"/>
      <c r="J2" s="3"/>
      <c r="K2" s="4"/>
      <c r="L2" s="4"/>
    </row>
    <row r="3">
      <c r="B3" s="1"/>
      <c r="C3" s="1"/>
      <c r="D3" s="1"/>
      <c r="E3" s="1"/>
      <c r="F3" s="1"/>
      <c r="G3" s="2" t="s">
        <v>2</v>
      </c>
      <c r="H3" s="4"/>
      <c r="I3" s="4"/>
      <c r="J3" s="4"/>
      <c r="K3" s="4"/>
      <c r="L3" s="4"/>
      <c r="M3" s="4"/>
      <c r="N3" s="4"/>
    </row>
    <row r="4" ht="27.75">
      <c r="B4" s="1"/>
      <c r="C4" s="5" t="s">
        <v>3</v>
      </c>
      <c r="D4" s="1"/>
      <c r="E4" s="6" t="s">
        <v>4</v>
      </c>
      <c r="F4" s="1"/>
      <c r="G4" s="6" t="s">
        <v>5</v>
      </c>
      <c r="H4" s="1"/>
      <c r="I4" s="6" t="s">
        <v>6</v>
      </c>
      <c r="J4" s="1"/>
    </row>
    <row r="5">
      <c r="B5" s="7"/>
      <c r="C5" s="8">
        <v>15.0</v>
      </c>
      <c r="D5" s="9"/>
      <c r="E5" s="9">
        <v>33000.0</v>
      </c>
      <c r="F5" s="9"/>
      <c r="G5" s="8">
        <v>16.0</v>
      </c>
      <c r="H5" s="9"/>
      <c r="I5" s="10">
        <v>10673.0</v>
      </c>
      <c r="J5" s="7"/>
    </row>
    <row r="6">
      <c r="B6" s="7"/>
      <c r="C6" s="11"/>
      <c r="D6" s="9"/>
      <c r="E6" s="9"/>
      <c r="F6" s="9"/>
      <c r="G6" s="9"/>
      <c r="H6" s="9"/>
      <c r="I6" s="11"/>
      <c r="J6" s="7"/>
    </row>
    <row r="7">
      <c r="B7" s="7"/>
      <c r="C7" s="11"/>
      <c r="D7" s="11">
        <f>C5*E5</f>
        <v>495000</v>
      </c>
      <c r="E7" s="12"/>
      <c r="F7" s="11">
        <f>E5*G5</f>
        <v>528000</v>
      </c>
      <c r="G7" s="13"/>
      <c r="H7" s="10">
        <f>G5*I5</f>
        <v>170768</v>
      </c>
      <c r="I7" s="11"/>
      <c r="J7" s="7"/>
    </row>
    <row r="8">
      <c r="B8" s="7"/>
      <c r="C8" s="1"/>
      <c r="D8" s="1"/>
      <c r="E8" s="14">
        <f>F7-D7</f>
        <v>33000</v>
      </c>
      <c r="F8" s="5"/>
      <c r="G8" s="15">
        <f>H7-F7</f>
        <v>-357232</v>
      </c>
      <c r="H8" s="1"/>
      <c r="I8" s="1"/>
      <c r="J8" s="7"/>
    </row>
    <row r="9">
      <c r="B9" s="7"/>
      <c r="C9" s="1"/>
      <c r="D9" s="1"/>
      <c r="E9" s="16"/>
      <c r="F9" s="10">
        <f>E8+G8</f>
        <v>-324232</v>
      </c>
      <c r="G9" s="16"/>
      <c r="H9" s="1"/>
      <c r="I9" s="1"/>
      <c r="J9" s="7"/>
    </row>
    <row r="10">
      <c r="B10" s="7"/>
      <c r="C10" s="1"/>
      <c r="D10" s="1"/>
      <c r="E10" s="17"/>
      <c r="F10" s="1"/>
      <c r="G10" s="18"/>
      <c r="H10" s="1"/>
      <c r="I10" s="1"/>
      <c r="J10" s="7"/>
    </row>
    <row r="11">
      <c r="B11" s="7"/>
      <c r="C11" s="7" t="s">
        <v>7</v>
      </c>
      <c r="D11" s="7"/>
      <c r="E11" s="7"/>
      <c r="F11" s="7"/>
      <c r="G11" s="7"/>
      <c r="H11" s="7"/>
      <c r="I11" s="7"/>
      <c r="J11" s="7"/>
    </row>
    <row r="12">
      <c r="B12" s="1" t="s">
        <v>8</v>
      </c>
      <c r="C12" s="1"/>
      <c r="D12" s="1"/>
      <c r="E12" s="1"/>
      <c r="F12" s="1"/>
      <c r="G12" s="1"/>
      <c r="H12" s="1"/>
      <c r="I12" s="1"/>
      <c r="J12" s="1"/>
      <c r="K12" t="s">
        <v>9</v>
      </c>
    </row>
    <row r="13">
      <c r="B13" s="1"/>
      <c r="C13" s="1"/>
      <c r="D13" s="1"/>
      <c r="E13" s="1"/>
      <c r="F13" s="1"/>
      <c r="G13" s="1"/>
      <c r="H13" s="1"/>
      <c r="I13" s="1"/>
      <c r="J13" s="1"/>
    </row>
    <row r="14" ht="27.75">
      <c r="B14" s="1"/>
      <c r="C14" s="5" t="s">
        <v>3</v>
      </c>
      <c r="D14" s="1"/>
      <c r="E14" s="6" t="s">
        <v>4</v>
      </c>
      <c r="F14" s="1"/>
      <c r="G14" s="6" t="s">
        <v>5</v>
      </c>
      <c r="H14" s="1"/>
      <c r="I14" s="6" t="s">
        <v>6</v>
      </c>
      <c r="J14" s="1"/>
    </row>
    <row r="15">
      <c r="B15" s="7"/>
      <c r="C15" s="8">
        <v>7.75</v>
      </c>
      <c r="D15" s="9"/>
      <c r="E15" s="10">
        <v>62000.0</v>
      </c>
      <c r="F15" s="9"/>
      <c r="G15" s="8">
        <v>7.75</v>
      </c>
      <c r="H15" s="9"/>
      <c r="I15" s="10">
        <v>58545.0</v>
      </c>
      <c r="J15" s="19"/>
    </row>
    <row r="16">
      <c r="B16" s="7"/>
      <c r="C16" s="11"/>
      <c r="D16" s="10">
        <f>C15*E15</f>
        <v>480500</v>
      </c>
      <c r="E16" s="9"/>
      <c r="F16" s="10">
        <f>E15*G15</f>
        <v>480500</v>
      </c>
      <c r="G16" s="9"/>
      <c r="H16" s="10">
        <f>G15*I15</f>
        <v>453723.75</v>
      </c>
      <c r="I16" s="11"/>
      <c r="J16" s="19"/>
    </row>
    <row r="17">
      <c r="B17" s="7"/>
      <c r="C17" s="11"/>
      <c r="D17" s="11"/>
      <c r="E17" s="12">
        <f>D16-F16</f>
        <v>0</v>
      </c>
      <c r="F17" s="11"/>
      <c r="G17" s="10">
        <f>H16-F16</f>
        <v>-26776.25</v>
      </c>
      <c r="H17" s="11"/>
      <c r="I17" s="11"/>
      <c r="J17" s="19"/>
    </row>
    <row r="18">
      <c r="B18" s="7"/>
      <c r="C18" s="1"/>
      <c r="D18" s="1"/>
      <c r="E18" s="20"/>
      <c r="F18" s="5"/>
      <c r="G18" s="21"/>
      <c r="H18" s="1"/>
      <c r="I18" s="1"/>
      <c r="J18" s="7"/>
    </row>
    <row r="19">
      <c r="B19" s="7"/>
      <c r="C19" s="1" t="s">
        <v>10</v>
      </c>
      <c r="D19" s="1"/>
      <c r="E19" s="16"/>
      <c r="F19" s="1"/>
      <c r="G19" s="16"/>
      <c r="H19" s="1"/>
      <c r="I19" s="1"/>
      <c r="J19" s="7"/>
    </row>
    <row r="20">
      <c r="C20" s="1"/>
      <c r="D20" s="1"/>
      <c r="E20" s="17"/>
      <c r="F20" s="1"/>
      <c r="G20" s="18"/>
      <c r="H20" s="1"/>
      <c r="I20" s="1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26" width="8.71"/>
  </cols>
  <sheetData/>
  <drawing r:id="rId1"/>
</worksheet>
</file>